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19-20'!$D$4:$AH$77</definedName>
  </definedNames>
  <calcPr calcId="181029"/>
</workbook>
</file>

<file path=xl/calcChain.xml><?xml version="1.0" encoding="utf-8"?>
<calcChain xmlns="http://schemas.openxmlformats.org/spreadsheetml/2006/main">
  <c r="AH22" i="15298" l="1"/>
  <c r="AH19" i="15298"/>
  <c r="AH15" i="15298"/>
  <c r="AH16" i="15298"/>
  <c r="AH17" i="15298"/>
  <c r="AH14" i="15298"/>
  <c r="AG20" i="15298"/>
  <c r="AG18" i="15298"/>
  <c r="AH18" i="15298"/>
  <c r="AD22" i="15298"/>
  <c r="AF20" i="15298"/>
  <c r="AF18" i="15298"/>
  <c r="AF22" i="15298" s="1"/>
  <c r="AH20" i="15298"/>
  <c r="AE20" i="15298"/>
  <c r="AE18" i="15298"/>
  <c r="AD20" i="15298"/>
  <c r="AD18" i="15298"/>
  <c r="AC18" i="15298"/>
  <c r="AC20" i="15298"/>
  <c r="AB20" i="15298"/>
  <c r="AA20" i="15298"/>
  <c r="Z20" i="15298"/>
  <c r="Z22" i="15298" s="1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Y22" i="15298" s="1"/>
  <c r="X18" i="15298"/>
  <c r="W18" i="15298"/>
  <c r="V18" i="15298"/>
  <c r="V22" i="15298" s="1"/>
  <c r="U18" i="15298"/>
  <c r="U22" i="15298" s="1"/>
  <c r="T18" i="15298"/>
  <c r="S18" i="15298"/>
  <c r="R18" i="15298"/>
  <c r="R22" i="15298" s="1"/>
  <c r="Q18" i="15298"/>
  <c r="Q22" i="15298" s="1"/>
  <c r="O18" i="15298"/>
  <c r="O22" i="15298" s="1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U20" i="15297"/>
  <c r="IT18" i="15297"/>
  <c r="IT22" i="15297" s="1"/>
  <c r="IU15" i="15297"/>
  <c r="IU16" i="15297"/>
  <c r="IU17" i="15297"/>
  <c r="IU19" i="15297"/>
  <c r="IU14" i="15297"/>
  <c r="IS18" i="15297"/>
  <c r="IS22" i="15297" s="1"/>
  <c r="IS20" i="15297"/>
  <c r="IR18" i="15297"/>
  <c r="IR20" i="15297"/>
  <c r="IR22" i="15297" s="1"/>
  <c r="IQ18" i="15297"/>
  <c r="IQ22" i="15297" s="1"/>
  <c r="IQ20" i="15297"/>
  <c r="IP18" i="15297"/>
  <c r="IP20" i="15297"/>
  <c r="IO18" i="15297"/>
  <c r="IO22" i="15297" s="1"/>
  <c r="IO20" i="15297"/>
  <c r="IN18" i="15297"/>
  <c r="IN22" i="15297"/>
  <c r="IN20" i="15297"/>
  <c r="IM18" i="15297"/>
  <c r="IM20" i="15297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I22" i="15297" s="1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8" i="15297" s="1"/>
  <c r="IE22" i="15297" s="1"/>
  <c r="IE15" i="15297"/>
  <c r="IE20" i="15297"/>
  <c r="ID17" i="15297"/>
  <c r="ID16" i="15297"/>
  <c r="ID18" i="15297"/>
  <c r="ID22" i="15297"/>
  <c r="ID15" i="15297"/>
  <c r="ID20" i="15297"/>
  <c r="IC17" i="15297"/>
  <c r="IC16" i="15297"/>
  <c r="IC18" i="15297" s="1"/>
  <c r="IC22" i="15297" s="1"/>
  <c r="IC15" i="15297"/>
  <c r="IC20" i="15297"/>
  <c r="IB17" i="15297"/>
  <c r="IB15" i="15297"/>
  <c r="IB18" i="15297"/>
  <c r="IB22" i="15297"/>
  <c r="IB16" i="15297"/>
  <c r="IB20" i="15297"/>
  <c r="IA20" i="15297"/>
  <c r="IA18" i="15297"/>
  <c r="IA22" i="15297" s="1"/>
  <c r="HZ20" i="15297"/>
  <c r="HZ18" i="15297"/>
  <c r="HZ22" i="15297"/>
  <c r="HY20" i="15297"/>
  <c r="HY18" i="15297"/>
  <c r="HY22" i="15297"/>
  <c r="HX18" i="15297"/>
  <c r="HX22" i="15297" s="1"/>
  <c r="HX20" i="15297"/>
  <c r="HW20" i="15297"/>
  <c r="HW18" i="15297"/>
  <c r="HW22" i="15297" s="1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0" i="15297"/>
  <c r="HR22" i="15297"/>
  <c r="HQ20" i="15297"/>
  <c r="HQ18" i="15297"/>
  <c r="HQ22" i="15297"/>
  <c r="HP20" i="15297"/>
  <c r="HP22" i="15297" s="1"/>
  <c r="HP18" i="15297"/>
  <c r="HO20" i="15297"/>
  <c r="HO18" i="15297"/>
  <c r="HO22" i="15297" s="1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/>
  <c r="GW18" i="15297"/>
  <c r="GW20" i="15297"/>
  <c r="GW22" i="15297" s="1"/>
  <c r="HI20" i="15297"/>
  <c r="HI22" i="15297" s="1"/>
  <c r="HI18" i="15297"/>
  <c r="HH20" i="15297"/>
  <c r="HH22" i="15297" s="1"/>
  <c r="HG20" i="15297"/>
  <c r="HH18" i="15297"/>
  <c r="HG18" i="15297"/>
  <c r="HG22" i="15297"/>
  <c r="HF20" i="15297"/>
  <c r="HF18" i="15297"/>
  <c r="HF22" i="15297" s="1"/>
  <c r="HE20" i="15297"/>
  <c r="HE22" i="15297" s="1"/>
  <c r="HE18" i="15297"/>
  <c r="GS20" i="15297"/>
  <c r="GT20" i="15297"/>
  <c r="GU20" i="15297"/>
  <c r="GV20" i="15297"/>
  <c r="GV22" i="15297" s="1"/>
  <c r="GX20" i="15297"/>
  <c r="GY20" i="15297"/>
  <c r="GY22" i="15297"/>
  <c r="GZ20" i="15297"/>
  <c r="HA20" i="15297"/>
  <c r="HB20" i="15297"/>
  <c r="HC20" i="15297"/>
  <c r="HD20" i="15297"/>
  <c r="GS18" i="15297"/>
  <c r="GS22" i="15297" s="1"/>
  <c r="GT18" i="15297"/>
  <c r="GT22" i="15297"/>
  <c r="GU18" i="15297"/>
  <c r="GU22" i="15297"/>
  <c r="GV18" i="15297"/>
  <c r="GX18" i="15297"/>
  <c r="GX22" i="15297"/>
  <c r="GY18" i="15297"/>
  <c r="GZ18" i="15297"/>
  <c r="GZ22" i="15297"/>
  <c r="HA18" i="15297"/>
  <c r="HA22" i="15297" s="1"/>
  <c r="HB18" i="15297"/>
  <c r="HB22" i="15297"/>
  <c r="HC18" i="15297"/>
  <c r="HC22" i="15297" s="1"/>
  <c r="HD18" i="15297"/>
  <c r="HD22" i="15297"/>
  <c r="GR20" i="15297"/>
  <c r="GR22" i="15297" s="1"/>
  <c r="GR18" i="15297"/>
  <c r="IM22" i="15297"/>
  <c r="IP22" i="15297"/>
  <c r="P18" i="15298"/>
  <c r="X22" i="15298"/>
  <c r="AG22" i="15298" l="1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<sst xmlns="http://schemas.openxmlformats.org/spreadsheetml/2006/main" count="323" uniqueCount="53">
  <si>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</si>
  <si>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</si>
  <si>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</si>
  <si>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</si>
  <si>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</si>
  <si>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</si>
  <si>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</si>
  <si>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</si>
  <si>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</si>
  <si>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</si>
  <si>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</si>
  <si>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</si>
  <si>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</si>
  <si>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</si>
  <si>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</si>
  <si>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</si>
  <si>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</si>
  <si>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</si>
  <si>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</si>
  <si>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</si>
  <si>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</si>
  <si>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</si>
  <si>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</si>
  <si>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</si>
  <si>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</si>
  <si>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</si>
  <si>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</si>
  <si>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</si>
  <si>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</si>
  <si>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</si>
  <si>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</si>
  <si>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</si>
  <si>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</si>
  <si>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</si>
  <si>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</si>
  <si>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</si>
  <si>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</si>
  <si>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</si>
  <si>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</si>
  <si>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</si>
  <si>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</si>
  <si>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</si>
  <si>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</si>
  <si>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</si>
  <si>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</si>
  <si>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</si>
  <si>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</si>
  <si>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</si>
  <si>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</si>
  <si>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</si>
  <si>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</si>
  <si>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ABRIL 2021</t>
  </si>
  <si>
    <t>DIFERENCIA ABR21-MAR21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</si>
</sst>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19-20'!$U$1:$AG$1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'LÍQUIDOS DE GAS NATURAL 19-20'!$U$22:$AG$22</c:f>
              <c:numCache>
                <c:formatCode>#,##0</c:formatCode>
                <c:ptCount val="13"/>
                <c:pt idx="0">
                  <c:v>73807</c:v>
                </c:pt>
                <c:pt idx="1">
                  <c:v>78983</c:v>
                </c:pt>
                <c:pt idx="2">
                  <c:v>84136</c:v>
                </c:pt>
                <c:pt idx="3">
                  <c:v>88650</c:v>
                </c:pt>
                <c:pt idx="4">
                  <c:v>88607</c:v>
                </c:pt>
                <c:pt idx="5">
                  <c:v>90842</c:v>
                </c:pt>
                <c:pt idx="6">
                  <c:v>84152</c:v>
                </c:pt>
                <c:pt idx="7">
                  <c:v>90424</c:v>
                </c:pt>
                <c:pt idx="8">
                  <c:v>90979</c:v>
                </c:pt>
                <c:pt idx="9">
                  <c:v>85138</c:v>
                </c:pt>
                <c:pt idx="10">
                  <c:v>85430</c:v>
                </c:pt>
                <c:pt idx="11">
                  <c:v>67087</c:v>
                </c:pt>
                <c:pt idx="12">
                  <c:v>68463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287"/>
          <c:min val="43922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24</xdr:row>
      <xdr:rowOff>50347</xdr:rowOff>
    </xdr:from>
    <xdr:to>
      <xdr:col>31</xdr:col>
      <xdr:colOff>562099</xdr:colOff>
      <xdr:row>68</xdr:row>
      <xdr:rowOff>111579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H14" activePane="bottomRight" state="frozen"/>
      <selection pane="topRight" activeCell="HL1" sqref="HL1"/>
      <selection pane="bottomLeft" activeCell="A14" sqref="A14"/>
      <selection pane="bottomRight" activeCell="IQ14" sqref="IQ14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13" t="s">
        <v>44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</row>
    <row r="5" spans="1:256" ht="23.25" customHeight="1" x14ac:dyDescent="0.3">
      <c r="B5" s="212" t="s">
        <v>50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</row>
    <row r="6" spans="1:256" ht="21" x14ac:dyDescent="0.4">
      <c r="B6" s="225" t="s">
        <v>46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14"/>
      <c r="E12" s="215"/>
      <c r="F12" s="205">
        <v>1999</v>
      </c>
      <c r="G12" s="205"/>
      <c r="H12" s="205"/>
      <c r="I12" s="205"/>
      <c r="J12" s="205"/>
      <c r="K12" s="205"/>
      <c r="L12" s="205"/>
      <c r="M12" s="205"/>
      <c r="N12" s="202">
        <v>2000</v>
      </c>
      <c r="O12" s="203"/>
      <c r="P12" s="203"/>
      <c r="Q12" s="203"/>
      <c r="R12" s="203"/>
      <c r="S12" s="203"/>
      <c r="T12" s="203"/>
      <c r="U12" s="204"/>
      <c r="V12" s="85">
        <v>2001</v>
      </c>
      <c r="W12" s="85"/>
      <c r="X12" s="85"/>
      <c r="Y12" s="85"/>
      <c r="Z12" s="85"/>
      <c r="AA12" s="85"/>
      <c r="AB12" s="85"/>
      <c r="AC12" s="198">
        <v>2001</v>
      </c>
      <c r="AD12" s="198"/>
      <c r="AE12" s="198"/>
      <c r="AF12" s="198"/>
      <c r="AG12" s="198"/>
      <c r="AH12" s="217">
        <v>2002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197">
        <v>2003</v>
      </c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206">
        <v>2004</v>
      </c>
      <c r="BG12" s="206"/>
      <c r="BH12" s="206"/>
      <c r="BI12" s="206"/>
      <c r="BJ12" s="206"/>
      <c r="BK12" s="206"/>
      <c r="BL12" s="206"/>
      <c r="BM12" s="206"/>
      <c r="BN12" s="206"/>
      <c r="BO12" s="206"/>
      <c r="BP12" s="207">
        <v>2005</v>
      </c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16">
        <v>2006</v>
      </c>
      <c r="CC12" s="216"/>
      <c r="CD12" s="216"/>
      <c r="CE12" s="216"/>
      <c r="CF12" s="216"/>
      <c r="CG12" s="216"/>
      <c r="CH12" s="216"/>
      <c r="CI12" s="216"/>
      <c r="CJ12" s="216"/>
      <c r="CK12" s="216"/>
      <c r="CL12" s="208">
        <v>2007</v>
      </c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27">
        <v>2008</v>
      </c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10">
        <v>2009</v>
      </c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1">
        <v>2010</v>
      </c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87"/>
      <c r="EI12" s="87">
        <v>2011</v>
      </c>
      <c r="EJ12" s="87"/>
      <c r="EK12" s="87"/>
      <c r="EL12" s="87"/>
      <c r="EM12" s="87"/>
      <c r="EN12" s="87"/>
      <c r="EO12" s="211">
        <v>2011</v>
      </c>
      <c r="EP12" s="211"/>
      <c r="EQ12" s="211"/>
      <c r="ER12" s="220">
        <v>2012</v>
      </c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>
        <v>2013</v>
      </c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09">
        <v>2014</v>
      </c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>
        <v>2015</v>
      </c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18">
        <v>2016</v>
      </c>
      <c r="GY12" s="219"/>
      <c r="GZ12" s="226">
        <v>2017</v>
      </c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1">
        <v>2018</v>
      </c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3"/>
      <c r="HX12" s="224">
        <v>2019</v>
      </c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>
        <v>2020</v>
      </c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194" t="s">
        <v>21</v>
      </c>
      <c r="C15" s="195" t="s">
        <v>16</v>
      </c>
      <c r="D15" s="196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194"/>
      <c r="C16" s="195"/>
      <c r="D16" s="196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01" t="s">
        <v>41</v>
      </c>
      <c r="E18" s="201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199" t="s">
        <v>45</v>
      </c>
      <c r="E22" s="200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81"/>
  <sheetViews>
    <sheetView tabSelected="1" view="pageBreakPreview" zoomScale="70" zoomScaleNormal="40" zoomScaleSheetLayoutView="70" workbookViewId="0">
      <pane xSplit="5" ySplit="13" topLeftCell="T14" activePane="bottomRight" state="frozen"/>
      <selection pane="topRight" activeCell="HL1" sqref="HL1"/>
      <selection pane="bottomLeft" activeCell="A14" sqref="A14"/>
      <selection pane="bottomRight" activeCell="AG28" sqref="AG28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customWidth="1"/>
    <col min="22" max="23" width="15.109375" style="1" customWidth="1"/>
    <col min="24" max="24" width="13.44140625" style="1" customWidth="1"/>
    <col min="25" max="25" width="16.109375" style="1" customWidth="1"/>
    <col min="26" max="26" width="14.33203125" style="1" customWidth="1"/>
    <col min="27" max="33" width="14.44140625" style="1" customWidth="1"/>
    <col min="34" max="34" width="16.109375" style="1" customWidth="1"/>
    <col min="35" max="16384" width="11.44140625" style="1"/>
  </cols>
  <sheetData>
    <row r="1" spans="1:35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/>
    </row>
    <row r="4" spans="1:35" ht="31.5" customHeight="1" x14ac:dyDescent="0.4">
      <c r="B4" s="213" t="s">
        <v>44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</row>
    <row r="5" spans="1:35" ht="23.25" customHeight="1" x14ac:dyDescent="0.3">
      <c r="B5" s="212" t="s">
        <v>51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</row>
    <row r="6" spans="1:35" ht="21" x14ac:dyDescent="0.4">
      <c r="B6" s="225" t="s">
        <v>46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</row>
    <row r="7" spans="1:35" ht="15.6" hidden="1" x14ac:dyDescent="0.3">
      <c r="B7" s="46"/>
      <c r="C7" s="46"/>
      <c r="D7" s="46"/>
      <c r="E7" s="46"/>
    </row>
    <row r="8" spans="1:35" ht="15.6" hidden="1" x14ac:dyDescent="0.3">
      <c r="B8" s="46"/>
      <c r="C8" s="46"/>
      <c r="D8" s="46"/>
      <c r="E8" s="46"/>
    </row>
    <row r="9" spans="1:35" ht="15.6" hidden="1" x14ac:dyDescent="0.3">
      <c r="B9" s="46"/>
      <c r="C9" s="46"/>
      <c r="D9" s="46"/>
      <c r="E9" s="46"/>
    </row>
    <row r="10" spans="1:35" ht="15.6" hidden="1" x14ac:dyDescent="0.3">
      <c r="B10" s="46"/>
      <c r="C10" s="46"/>
      <c r="D10" s="46"/>
      <c r="E10" s="46"/>
    </row>
    <row r="11" spans="1:35" ht="21" customHeight="1" x14ac:dyDescent="0.3">
      <c r="D11" s="49"/>
      <c r="E11" s="49"/>
    </row>
    <row r="12" spans="1:35" s="6" customFormat="1" ht="27" customHeight="1" x14ac:dyDescent="0.3">
      <c r="A12" s="1"/>
      <c r="B12" s="5"/>
      <c r="C12" s="5"/>
      <c r="D12" s="214"/>
      <c r="E12" s="215"/>
      <c r="F12" s="224">
        <v>2019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>
        <v>2020</v>
      </c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8">
        <v>2021</v>
      </c>
      <c r="AE12" s="229"/>
      <c r="AF12" s="229"/>
      <c r="AG12" s="230"/>
      <c r="AH12" s="1"/>
      <c r="AI12" s="1"/>
    </row>
    <row r="13" spans="1:35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110" t="s">
        <v>26</v>
      </c>
      <c r="AE13" s="110" t="s">
        <v>27</v>
      </c>
      <c r="AF13" s="110" t="s">
        <v>28</v>
      </c>
      <c r="AG13" s="110" t="s">
        <v>29</v>
      </c>
      <c r="AH13" s="110" t="s">
        <v>52</v>
      </c>
      <c r="AI13" s="1"/>
    </row>
    <row r="14" spans="1:35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79">
        <f>+AG14-AF14</f>
        <v>-37</v>
      </c>
      <c r="AI14" s="8"/>
    </row>
    <row r="15" spans="1:35" s="9" customFormat="1" ht="25.2" customHeight="1" x14ac:dyDescent="0.25">
      <c r="A15" s="7"/>
      <c r="B15" s="194" t="s">
        <v>21</v>
      </c>
      <c r="C15" s="195" t="s">
        <v>16</v>
      </c>
      <c r="D15" s="196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2">
        <f t="shared" ref="AH15:AH19" si="0">+AG15-AF15</f>
        <v>5279</v>
      </c>
      <c r="AI15" s="8"/>
    </row>
    <row r="16" spans="1:35" s="9" customFormat="1" ht="25.2" customHeight="1" x14ac:dyDescent="0.25">
      <c r="A16" s="7"/>
      <c r="B16" s="194"/>
      <c r="C16" s="195"/>
      <c r="D16" s="196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2">
        <f t="shared" si="0"/>
        <v>-2025</v>
      </c>
      <c r="AI16" s="8"/>
    </row>
    <row r="17" spans="1:35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2">
        <f t="shared" si="0"/>
        <v>-1843</v>
      </c>
      <c r="AI17" s="8"/>
    </row>
    <row r="18" spans="1:35" s="9" customFormat="1" ht="25.2" customHeight="1" x14ac:dyDescent="0.25">
      <c r="A18" s="8"/>
      <c r="B18" s="10"/>
      <c r="C18" s="181"/>
      <c r="D18" s="201" t="s">
        <v>41</v>
      </c>
      <c r="E18" s="201"/>
      <c r="F18" s="61">
        <f t="shared" ref="F18:Z18" si="1">SUM(F14:F17)</f>
        <v>92343</v>
      </c>
      <c r="G18" s="61">
        <f t="shared" si="1"/>
        <v>94368</v>
      </c>
      <c r="H18" s="61">
        <f t="shared" si="1"/>
        <v>87666</v>
      </c>
      <c r="I18" s="61">
        <f t="shared" si="1"/>
        <v>74982</v>
      </c>
      <c r="J18" s="61">
        <f t="shared" si="1"/>
        <v>79052.387096774197</v>
      </c>
      <c r="K18" s="61">
        <f t="shared" si="1"/>
        <v>86041.633333333331</v>
      </c>
      <c r="L18" s="61">
        <f t="shared" si="1"/>
        <v>87275.419354838712</v>
      </c>
      <c r="M18" s="61">
        <f t="shared" si="1"/>
        <v>85316.967741935485</v>
      </c>
      <c r="N18" s="61">
        <f t="shared" si="1"/>
        <v>89230.9</v>
      </c>
      <c r="O18" s="61">
        <f t="shared" si="1"/>
        <v>81041</v>
      </c>
      <c r="P18" s="61">
        <f t="shared" si="1"/>
        <v>88007.03333333334</v>
      </c>
      <c r="Q18" s="61">
        <f t="shared" si="1"/>
        <v>84715</v>
      </c>
      <c r="R18" s="61">
        <f t="shared" si="1"/>
        <v>85418</v>
      </c>
      <c r="S18" s="61">
        <f t="shared" si="1"/>
        <v>89264</v>
      </c>
      <c r="T18" s="61">
        <f t="shared" si="1"/>
        <v>71268</v>
      </c>
      <c r="U18" s="61">
        <f t="shared" si="1"/>
        <v>72691</v>
      </c>
      <c r="V18" s="61">
        <f t="shared" si="1"/>
        <v>77927</v>
      </c>
      <c r="W18" s="61">
        <f t="shared" si="1"/>
        <v>83238</v>
      </c>
      <c r="X18" s="61">
        <f t="shared" si="1"/>
        <v>87807</v>
      </c>
      <c r="Y18" s="61">
        <f t="shared" si="1"/>
        <v>87725</v>
      </c>
      <c r="Z18" s="61">
        <f t="shared" si="1"/>
        <v>89907</v>
      </c>
      <c r="AA18" s="61">
        <f t="shared" ref="AA18:AG18" si="2">SUM(AA14:AA17)</f>
        <v>83271</v>
      </c>
      <c r="AB18" s="61">
        <f t="shared" si="2"/>
        <v>89540</v>
      </c>
      <c r="AC18" s="61">
        <f t="shared" si="2"/>
        <v>90087</v>
      </c>
      <c r="AD18" s="61">
        <f t="shared" si="2"/>
        <v>84353</v>
      </c>
      <c r="AE18" s="61">
        <f t="shared" si="2"/>
        <v>84580</v>
      </c>
      <c r="AF18" s="61">
        <f t="shared" si="2"/>
        <v>66171</v>
      </c>
      <c r="AG18" s="61">
        <f t="shared" si="2"/>
        <v>67545</v>
      </c>
      <c r="AH18" s="61">
        <f>SUM(AH14:AH17)</f>
        <v>1374</v>
      </c>
      <c r="AI18" s="8"/>
    </row>
    <row r="19" spans="1:35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2">
        <f t="shared" si="0"/>
        <v>2</v>
      </c>
      <c r="AI19" s="11"/>
    </row>
    <row r="20" spans="1:35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H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2</v>
      </c>
      <c r="AI20" s="8"/>
    </row>
    <row r="21" spans="1:35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35" s="12" customFormat="1" ht="37.5" customHeight="1" x14ac:dyDescent="0.25">
      <c r="A22" s="11"/>
      <c r="B22" s="74"/>
      <c r="C22" s="75"/>
      <c r="D22" s="199" t="s">
        <v>45</v>
      </c>
      <c r="E22" s="200"/>
      <c r="F22" s="180">
        <f t="shared" ref="F22:Q22" si="5">SUM(F18,F20)</f>
        <v>93338</v>
      </c>
      <c r="G22" s="180">
        <f t="shared" si="5"/>
        <v>95366</v>
      </c>
      <c r="H22" s="180">
        <f t="shared" si="5"/>
        <v>88740</v>
      </c>
      <c r="I22" s="180">
        <f t="shared" si="5"/>
        <v>76104</v>
      </c>
      <c r="J22" s="180">
        <f t="shared" si="5"/>
        <v>79633.032258064515</v>
      </c>
      <c r="K22" s="180">
        <f t="shared" si="5"/>
        <v>86984</v>
      </c>
      <c r="L22" s="180">
        <f t="shared" si="5"/>
        <v>88149.870967741939</v>
      </c>
      <c r="M22" s="180">
        <f t="shared" si="5"/>
        <v>86252.451612903227</v>
      </c>
      <c r="N22" s="180">
        <f t="shared" si="5"/>
        <v>90240</v>
      </c>
      <c r="O22" s="180">
        <f t="shared" si="5"/>
        <v>82025</v>
      </c>
      <c r="P22" s="180">
        <f t="shared" si="5"/>
        <v>88971.400000000009</v>
      </c>
      <c r="Q22" s="180">
        <f t="shared" si="5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6">SUM(X18,X20)</f>
        <v>88650</v>
      </c>
      <c r="Y22" s="180">
        <f t="shared" si="6"/>
        <v>88607</v>
      </c>
      <c r="Z22" s="180">
        <f t="shared" si="6"/>
        <v>90842</v>
      </c>
      <c r="AA22" s="180">
        <f t="shared" si="6"/>
        <v>84152</v>
      </c>
      <c r="AB22" s="180">
        <f t="shared" si="6"/>
        <v>90424</v>
      </c>
      <c r="AC22" s="185">
        <f t="shared" si="6"/>
        <v>90979</v>
      </c>
      <c r="AD22" s="186">
        <f>SUM(AD18,AD20)</f>
        <v>85138</v>
      </c>
      <c r="AE22" s="188">
        <f>SUM(AE18,AE20)+1</f>
        <v>85430</v>
      </c>
      <c r="AF22" s="191">
        <f>+AF18+AF20</f>
        <v>67087</v>
      </c>
      <c r="AG22" s="193">
        <f>+AG18+AG20</f>
        <v>68463</v>
      </c>
      <c r="AH22" s="180">
        <f>+AH18+AH20</f>
        <v>1376</v>
      </c>
      <c r="AI22" s="11"/>
    </row>
    <row r="23" spans="1:35" s="11" customFormat="1" ht="21" customHeight="1" x14ac:dyDescent="0.25">
      <c r="A23" s="68"/>
      <c r="B23" s="68"/>
      <c r="C23" s="68"/>
      <c r="D23" s="104"/>
      <c r="E23" s="104"/>
    </row>
    <row r="24" spans="1:35" ht="14.4" x14ac:dyDescent="0.3">
      <c r="B24" s="15"/>
      <c r="D24" s="19"/>
      <c r="E24" s="16"/>
      <c r="F24" s="3"/>
      <c r="H24" s="3"/>
      <c r="N24" s="3"/>
    </row>
    <row r="25" spans="1:35" ht="14.25" customHeight="1" x14ac:dyDescent="0.3">
      <c r="B25" s="69"/>
      <c r="C25" s="69"/>
      <c r="D25" s="69"/>
      <c r="E25" s="69"/>
    </row>
    <row r="26" spans="1:35" ht="18.600000000000001" customHeight="1" x14ac:dyDescent="0.3">
      <c r="B26" s="69"/>
      <c r="C26" s="69"/>
      <c r="D26" s="69"/>
      <c r="E26" s="69"/>
      <c r="F26" s="3"/>
      <c r="G26" s="3"/>
    </row>
    <row r="27" spans="1:35" ht="15" customHeight="1" x14ac:dyDescent="0.3">
      <c r="B27" s="20"/>
      <c r="C27" s="20"/>
      <c r="D27" s="20"/>
      <c r="E27" s="21"/>
    </row>
    <row r="28" spans="1:35" x14ac:dyDescent="0.3">
      <c r="B28" s="25"/>
    </row>
    <row r="29" spans="1:35" x14ac:dyDescent="0.3">
      <c r="B29" s="25"/>
    </row>
    <row r="30" spans="1:35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H5"/>
    <mergeCell ref="B4:AH4"/>
    <mergeCell ref="D22:E22"/>
    <mergeCell ref="F12:Q12"/>
    <mergeCell ref="B15:B16"/>
    <mergeCell ref="C15:C16"/>
    <mergeCell ref="D15:D16"/>
    <mergeCell ref="B6:AH6"/>
    <mergeCell ref="D12:E12"/>
    <mergeCell ref="R12:AC12"/>
    <mergeCell ref="D18:E18"/>
    <mergeCell ref="AD12:AG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2020-06-03T03:46:39Z</cp:lastPrinted>
  <dcterms:created xsi:type="dcterms:W3CDTF">1997-07-01T22:48:52Z</dcterms:created>
  <dcterms:modified xsi:type="dcterms:W3CDTF">2021-05-12T21:32:04Z</dcterms:modified>
</cp:coreProperties>
</file>